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624" activeTab="1"/>
  </bookViews>
  <sheets>
    <sheet name="水泥路面工程数量表" sheetId="13" r:id="rId1"/>
    <sheet name="钢筋工程数量表" sheetId="12" r:id="rId2"/>
  </sheets>
  <definedNames>
    <definedName name="_xlnm.Print_Area" localSheetId="0">水泥路面工程数量表!$A$1:$J$36</definedName>
    <definedName name="_xlnm.Print_Area" localSheetId="1">钢筋工程数量表!$A$1:$U$31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<sst xmlns="http://schemas.openxmlformats.org/spreadsheetml/2006/main" count="93" uniqueCount="57">
  <si>
    <t>路面工程数量表(水泥混凝土)</t>
  </si>
  <si>
    <t>172 排土场重载试验道路尾泥稳定层中试及绿色应用研究项目设计</t>
  </si>
  <si>
    <t>第1页  共2页</t>
  </si>
  <si>
    <t>序号</t>
  </si>
  <si>
    <t>起  点
桩  号</t>
  </si>
  <si>
    <t>终  点
桩  号</t>
  </si>
  <si>
    <t>长 度</t>
  </si>
  <si>
    <t>水泥混凝土路面工程数量</t>
  </si>
  <si>
    <t>备 注</t>
  </si>
  <si>
    <t xml:space="preserve">行车道路面
</t>
  </si>
  <si>
    <t>20cm水泥混凝土</t>
  </si>
  <si>
    <t>20cm6%废铁矿石微粉稳定土</t>
  </si>
  <si>
    <t>20cm4%废铁矿石微粉稳定土</t>
  </si>
  <si>
    <t>15cm6%废铁矿石微粉稳定土</t>
  </si>
  <si>
    <t>15cm4%废铁矿石微粉稳定土</t>
  </si>
  <si>
    <t>面层</t>
  </si>
  <si>
    <t>基层</t>
  </si>
  <si>
    <t>底基层</t>
  </si>
  <si>
    <t>工</t>
  </si>
  <si>
    <t>程</t>
  </si>
  <si>
    <t>量</t>
  </si>
  <si>
    <t>(m)</t>
  </si>
  <si>
    <r>
      <rPr>
        <sz val="12"/>
        <rFont val="宋体"/>
        <charset val="134"/>
        <scheme val="minor"/>
      </rPr>
      <t>(m</t>
    </r>
    <r>
      <rPr>
        <vertAlign val="superscript"/>
        <sz val="12"/>
        <rFont val="宋体"/>
        <charset val="134"/>
      </rPr>
      <t>2</t>
    </r>
    <r>
      <rPr>
        <sz val="12"/>
        <rFont val="宋体"/>
        <charset val="134"/>
      </rPr>
      <t>)</t>
    </r>
  </si>
  <si>
    <r>
      <rPr>
        <sz val="12"/>
        <rFont val="宋体"/>
        <charset val="134"/>
        <scheme val="minor"/>
      </rPr>
      <t>(m</t>
    </r>
    <r>
      <rPr>
        <sz val="12"/>
        <rFont val="宋体"/>
        <charset val="134"/>
      </rPr>
      <t>)</t>
    </r>
  </si>
  <si>
    <r>
      <rPr>
        <sz val="12"/>
        <rFont val="宋体"/>
        <charset val="134"/>
        <scheme val="minor"/>
      </rPr>
      <t>(m</t>
    </r>
    <r>
      <rPr>
        <vertAlign val="superscript"/>
        <sz val="12"/>
        <rFont val="宋体"/>
        <charset val="134"/>
      </rPr>
      <t>3</t>
    </r>
    <r>
      <rPr>
        <sz val="12"/>
        <rFont val="宋体"/>
        <charset val="134"/>
      </rPr>
      <t>)</t>
    </r>
  </si>
  <si>
    <t>～</t>
  </si>
  <si>
    <t>合    计</t>
  </si>
  <si>
    <t>编制:</t>
  </si>
  <si>
    <t>路面工程数量表(钢筋)</t>
  </si>
  <si>
    <t>第2页  共2页</t>
  </si>
  <si>
    <t>起点桩号</t>
  </si>
  <si>
    <t>终点桩号</t>
  </si>
  <si>
    <t>长度</t>
  </si>
  <si>
    <t>钢筋混凝土面板</t>
  </si>
  <si>
    <t>纵 缝（设拉杆）</t>
  </si>
  <si>
    <t>横向施工缝、加传力杆缩缝</t>
  </si>
  <si>
    <t>胀缝(设传力杆)</t>
  </si>
  <si>
    <t>雨水篦子
边缘加强钢筋</t>
  </si>
  <si>
    <t>角隅补强钢筋</t>
  </si>
  <si>
    <t xml:space="preserve">套    筒    </t>
  </si>
  <si>
    <t>混凝土增量</t>
  </si>
  <si>
    <t>钢筋(Kg)</t>
  </si>
  <si>
    <t>缝数</t>
  </si>
  <si>
    <t>雨水篦子</t>
  </si>
  <si>
    <t>钢筋（Kg)</t>
  </si>
  <si>
    <t>边数</t>
  </si>
  <si>
    <r>
      <rPr>
        <u/>
        <sz val="12"/>
        <rFont val="宋体"/>
        <charset val="134"/>
        <scheme val="minor"/>
      </rPr>
      <t>φ</t>
    </r>
    <r>
      <rPr>
        <sz val="12"/>
        <rFont val="宋体"/>
        <charset val="134"/>
      </rPr>
      <t>12</t>
    </r>
  </si>
  <si>
    <t>(道)</t>
  </si>
  <si>
    <r>
      <rPr>
        <u/>
        <sz val="12"/>
        <rFont val="宋体"/>
        <charset val="134"/>
        <scheme val="minor"/>
      </rPr>
      <t>φ</t>
    </r>
    <r>
      <rPr>
        <sz val="12"/>
        <rFont val="宋体"/>
        <charset val="134"/>
      </rPr>
      <t>14</t>
    </r>
  </si>
  <si>
    <t>φ32</t>
  </si>
  <si>
    <r>
      <rPr>
        <u/>
        <sz val="12"/>
        <rFont val="宋体"/>
        <charset val="134"/>
        <scheme val="minor"/>
      </rPr>
      <t>φ</t>
    </r>
    <r>
      <rPr>
        <sz val="12"/>
        <rFont val="宋体"/>
        <charset val="134"/>
      </rPr>
      <t>10</t>
    </r>
  </si>
  <si>
    <t>(个)</t>
  </si>
  <si>
    <r>
      <rPr>
        <u/>
        <sz val="12"/>
        <rFont val="宋体"/>
        <charset val="134"/>
        <scheme val="minor"/>
      </rPr>
      <t>φ</t>
    </r>
    <r>
      <rPr>
        <sz val="12"/>
        <rFont val="宋体"/>
        <charset val="134"/>
        <scheme val="minor"/>
      </rPr>
      <t>12</t>
    </r>
  </si>
  <si>
    <t>(处)</t>
  </si>
  <si>
    <t>φ6</t>
  </si>
  <si>
    <t>（个）</t>
  </si>
  <si>
    <t xml:space="preserve">                               编制:                                                                                       复核:                                                                                       </t>
  </si>
</sst>
</file>

<file path=xl/styles.xml><?xml version="1.0" encoding="utf-8"?>
<styleSheet xmlns="http://schemas.openxmlformats.org/spreadsheetml/2006/main">
  <numFmts count="32">
    <numFmt numFmtId="176" formatCode="\Q\1\1\K0\+000.0"/>
    <numFmt numFmtId="177" formatCode="\Q\10\K0\+000.0"/>
    <numFmt numFmtId="178" formatCode="\J\3\K0\+000.0"/>
    <numFmt numFmtId="179" formatCode="0.0_ "/>
    <numFmt numFmtId="180" formatCode="\Q\2\1\K0\+000.0"/>
    <numFmt numFmtId="181" formatCode="0.0"/>
    <numFmt numFmtId="182" formatCode="0.00_);[Red]\(0.00\)"/>
    <numFmt numFmtId="183" formatCode="\A\K0\+000.0"/>
    <numFmt numFmtId="184" formatCode="\Q\1\8\K0\+000.0"/>
    <numFmt numFmtId="185" formatCode="\Q\1\5\K0\+000.0"/>
    <numFmt numFmtId="186" formatCode="\Q\9\K0\+000.0"/>
    <numFmt numFmtId="41" formatCode="_ * #,##0_ ;_ * \-#,##0_ ;_ * &quot;-&quot;_ ;_ @_ "/>
    <numFmt numFmtId="187" formatCode="\C\K0\+000.000"/>
    <numFmt numFmtId="188" formatCode="\Q\20\K0\+000.0"/>
    <numFmt numFmtId="44" formatCode="_ &quot;￥&quot;* #,##0.00_ ;_ &quot;￥&quot;* \-#,##0.00_ ;_ &quot;￥&quot;* &quot;-&quot;??_ ;_ @_ "/>
    <numFmt numFmtId="189" formatCode="0_ "/>
    <numFmt numFmtId="190" formatCode="\Q\1\4\K0\+000.0"/>
    <numFmt numFmtId="191" formatCode="\Q\6\K0\+000.0"/>
    <numFmt numFmtId="192" formatCode="\Q\4\K0\+000.0"/>
    <numFmt numFmtId="43" formatCode="_ * #,##0.00_ ;_ * \-#,##0.00_ ;_ * &quot;-&quot;??_ ;_ @_ "/>
    <numFmt numFmtId="193" formatCode="0.00_ "/>
    <numFmt numFmtId="194" formatCode="\Q\1\2\K0\+000.0"/>
    <numFmt numFmtId="195" formatCode="\Q\5\K0\+000.0"/>
    <numFmt numFmtId="42" formatCode="_ &quot;￥&quot;* #,##0_ ;_ &quot;￥&quot;* \-#,##0_ ;_ &quot;￥&quot;* &quot;-&quot;_ ;_ @_ "/>
    <numFmt numFmtId="196" formatCode="&quot;K&quot;0\+000.##"/>
    <numFmt numFmtId="197" formatCode="0.0_);[Red]\(0.0\)"/>
    <numFmt numFmtId="198" formatCode="0.000_ "/>
    <numFmt numFmtId="199" formatCode="\Q\1\9\K0\+000.0"/>
    <numFmt numFmtId="200" formatCode="\Q\8\K0\+000.0"/>
    <numFmt numFmtId="201" formatCode="\Q\1\7\K0\+000.0"/>
    <numFmt numFmtId="202" formatCode="\Q\1\6\K0\+000.0"/>
    <numFmt numFmtId="203" formatCode="\Q\1\3\K0\+000.0"/>
  </numFmts>
  <fonts count="32">
    <font>
      <sz val="12"/>
      <name val="宋体"/>
      <charset val="134"/>
    </font>
    <font>
      <b/>
      <sz val="22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u/>
      <sz val="12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indexed="10"/>
      <name val="宋体"/>
      <charset val="134"/>
      <scheme val="minor"/>
    </font>
    <font>
      <sz val="12"/>
      <name val="仿宋_GB2312"/>
      <charset val="134"/>
    </font>
    <font>
      <sz val="12"/>
      <color indexed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vertAlign val="superscript"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2" borderId="2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4" borderId="28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0" fillId="12" borderId="33" applyNumberFormat="0" applyAlignment="0" applyProtection="0">
      <alignment vertical="center"/>
    </xf>
    <xf numFmtId="0" fontId="22" fillId="12" borderId="27" applyNumberFormat="0" applyAlignment="0" applyProtection="0">
      <alignment vertical="center"/>
    </xf>
    <xf numFmtId="0" fontId="29" fillId="22" borderId="3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0" fillId="0" borderId="0"/>
  </cellStyleXfs>
  <cellXfs count="7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83" fontId="5" fillId="0" borderId="8" xfId="0" applyNumberFormat="1" applyFont="1" applyFill="1" applyBorder="1" applyAlignment="1">
      <alignment horizontal="center" vertical="center"/>
    </xf>
    <xf numFmtId="196" fontId="5" fillId="0" borderId="9" xfId="0" applyNumberFormat="1" applyFont="1" applyFill="1" applyBorder="1" applyAlignment="1">
      <alignment horizontal="center" vertical="center"/>
    </xf>
    <xf numFmtId="179" fontId="2" fillId="0" borderId="5" xfId="0" applyNumberFormat="1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182" fontId="2" fillId="0" borderId="5" xfId="0" applyNumberFormat="1" applyFont="1" applyFill="1" applyBorder="1" applyAlignment="1">
      <alignment horizontal="center" vertical="center"/>
    </xf>
    <xf numFmtId="181" fontId="2" fillId="0" borderId="5" xfId="0" applyNumberFormat="1" applyFont="1" applyFill="1" applyBorder="1" applyAlignment="1">
      <alignment horizontal="center" vertical="center"/>
    </xf>
    <xf numFmtId="192" fontId="6" fillId="0" borderId="5" xfId="0" applyNumberFormat="1" applyFont="1" applyFill="1" applyBorder="1" applyAlignment="1">
      <alignment horizontal="center" vertical="center"/>
    </xf>
    <xf numFmtId="195" fontId="6" fillId="0" borderId="5" xfId="0" applyNumberFormat="1" applyFont="1" applyFill="1" applyBorder="1" applyAlignment="1">
      <alignment horizontal="center" vertical="center"/>
    </xf>
    <xf numFmtId="191" fontId="6" fillId="0" borderId="5" xfId="0" applyNumberFormat="1" applyFont="1" applyFill="1" applyBorder="1" applyAlignment="1">
      <alignment horizontal="center" vertical="center"/>
    </xf>
    <xf numFmtId="200" fontId="6" fillId="0" borderId="5" xfId="0" applyNumberFormat="1" applyFont="1" applyFill="1" applyBorder="1" applyAlignment="1">
      <alignment horizontal="center" vertical="center"/>
    </xf>
    <xf numFmtId="186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194" fontId="6" fillId="0" borderId="5" xfId="0" applyNumberFormat="1" applyFont="1" applyFill="1" applyBorder="1" applyAlignment="1">
      <alignment horizontal="center" vertical="center"/>
    </xf>
    <xf numFmtId="203" fontId="6" fillId="0" borderId="5" xfId="0" applyNumberFormat="1" applyFont="1" applyFill="1" applyBorder="1" applyAlignment="1">
      <alignment horizontal="center" vertical="center"/>
    </xf>
    <xf numFmtId="190" fontId="6" fillId="0" borderId="5" xfId="0" applyNumberFormat="1" applyFont="1" applyFill="1" applyBorder="1" applyAlignment="1">
      <alignment horizontal="center" vertical="center"/>
    </xf>
    <xf numFmtId="185" fontId="6" fillId="0" borderId="5" xfId="0" applyNumberFormat="1" applyFont="1" applyFill="1" applyBorder="1" applyAlignment="1">
      <alignment horizontal="center" vertical="center"/>
    </xf>
    <xf numFmtId="184" fontId="6" fillId="0" borderId="5" xfId="0" applyNumberFormat="1" applyFont="1" applyFill="1" applyBorder="1" applyAlignment="1">
      <alignment horizontal="center" vertical="center"/>
    </xf>
    <xf numFmtId="199" fontId="6" fillId="0" borderId="5" xfId="0" applyNumberFormat="1" applyFont="1" applyFill="1" applyBorder="1" applyAlignment="1">
      <alignment horizontal="center" vertical="center"/>
    </xf>
    <xf numFmtId="188" fontId="6" fillId="0" borderId="5" xfId="0" applyNumberFormat="1" applyFont="1" applyFill="1" applyBorder="1" applyAlignment="1">
      <alignment horizontal="center" vertical="center"/>
    </xf>
    <xf numFmtId="180" fontId="6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89" fontId="2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81" fontId="3" fillId="0" borderId="5" xfId="0" applyNumberFormat="1" applyFont="1" applyFill="1" applyBorder="1" applyAlignment="1">
      <alignment horizontal="center" vertical="center"/>
    </xf>
    <xf numFmtId="189" fontId="3" fillId="0" borderId="5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181" fontId="2" fillId="0" borderId="1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93" fontId="6" fillId="0" borderId="5" xfId="0" applyNumberFormat="1" applyFont="1" applyFill="1" applyBorder="1" applyAlignment="1">
      <alignment horizontal="center" vertical="center"/>
    </xf>
    <xf numFmtId="198" fontId="6" fillId="0" borderId="5" xfId="0" applyNumberFormat="1" applyFont="1" applyFill="1" applyBorder="1" applyAlignment="1">
      <alignment horizontal="center" vertical="center"/>
    </xf>
    <xf numFmtId="197" fontId="6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87" fontId="2" fillId="0" borderId="5" xfId="0" applyNumberFormat="1" applyFont="1" applyFill="1" applyBorder="1" applyAlignment="1">
      <alignment horizontal="center" vertical="center" wrapText="1"/>
    </xf>
    <xf numFmtId="202" fontId="6" fillId="0" borderId="5" xfId="0" applyNumberFormat="1" applyFont="1" applyFill="1" applyBorder="1" applyAlignment="1">
      <alignment horizontal="center" vertical="center"/>
    </xf>
    <xf numFmtId="201" fontId="6" fillId="0" borderId="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93" fontId="2" fillId="0" borderId="8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198" fontId="6" fillId="0" borderId="8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666750</xdr:colOff>
      <xdr:row>34</xdr:row>
      <xdr:rowOff>19685</xdr:rowOff>
    </xdr:from>
    <xdr:to>
      <xdr:col>3</xdr:col>
      <xdr:colOff>704850</xdr:colOff>
      <xdr:row>36</xdr:row>
      <xdr:rowOff>19050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52600" y="7588885"/>
          <a:ext cx="704850" cy="361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34</xdr:row>
      <xdr:rowOff>28575</xdr:rowOff>
    </xdr:from>
    <xdr:to>
      <xdr:col>7</xdr:col>
      <xdr:colOff>600710</xdr:colOff>
      <xdr:row>35</xdr:row>
      <xdr:rowOff>143510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96225" y="7597775"/>
          <a:ext cx="600710" cy="2959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466725</xdr:colOff>
      <xdr:row>0</xdr:row>
      <xdr:rowOff>0</xdr:rowOff>
    </xdr:from>
    <xdr:to>
      <xdr:col>12</xdr:col>
      <xdr:colOff>0</xdr:colOff>
      <xdr:row>0</xdr:row>
      <xdr:rowOff>0</xdr:rowOff>
    </xdr:to>
    <xdr:sp>
      <xdr:nvSpPr>
        <xdr:cNvPr id="2" name="Line 2"/>
        <xdr:cNvSpPr/>
      </xdr:nvSpPr>
      <xdr:spPr>
        <a:xfrm>
          <a:off x="7267575" y="0"/>
          <a:ext cx="638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466725</xdr:colOff>
      <xdr:row>4</xdr:row>
      <xdr:rowOff>227965</xdr:rowOff>
    </xdr:from>
    <xdr:to>
      <xdr:col>12</xdr:col>
      <xdr:colOff>0</xdr:colOff>
      <xdr:row>4</xdr:row>
      <xdr:rowOff>227965</xdr:rowOff>
    </xdr:to>
    <xdr:sp>
      <xdr:nvSpPr>
        <xdr:cNvPr id="3" name="Line 2"/>
        <xdr:cNvSpPr/>
      </xdr:nvSpPr>
      <xdr:spPr>
        <a:xfrm>
          <a:off x="7267575" y="1511300"/>
          <a:ext cx="6381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 editAs="oneCell">
    <xdr:from>
      <xdr:col>1</xdr:col>
      <xdr:colOff>934085</xdr:colOff>
      <xdr:row>30</xdr:row>
      <xdr:rowOff>25400</xdr:rowOff>
    </xdr:from>
    <xdr:to>
      <xdr:col>2</xdr:col>
      <xdr:colOff>676910</xdr:colOff>
      <xdr:row>30</xdr:row>
      <xdr:rowOff>386715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38885" y="7886700"/>
          <a:ext cx="704850" cy="361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581025</xdr:colOff>
      <xdr:row>30</xdr:row>
      <xdr:rowOff>24765</xdr:rowOff>
    </xdr:from>
    <xdr:to>
      <xdr:col>14</xdr:col>
      <xdr:colOff>0</xdr:colOff>
      <xdr:row>30</xdr:row>
      <xdr:rowOff>320675</xdr:rowOff>
    </xdr:to>
    <xdr:pic>
      <xdr:nvPicPr>
        <xdr:cNvPr id="8" name="图片 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486775" y="7886065"/>
          <a:ext cx="600075" cy="2959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H22" sqref="H22"/>
    </sheetView>
  </sheetViews>
  <sheetFormatPr defaultColWidth="9" defaultRowHeight="14.25"/>
  <cols>
    <col min="1" max="1" width="5.125" customWidth="1"/>
    <col min="2" max="2" width="13.125" customWidth="1"/>
    <col min="3" max="3" width="4.75" customWidth="1"/>
    <col min="4" max="4" width="12.5" customWidth="1"/>
    <col min="5" max="5" width="15.625" customWidth="1"/>
    <col min="6" max="7" width="26.25" customWidth="1"/>
    <col min="8" max="9" width="26.375" customWidth="1"/>
    <col min="10" max="10" width="13.125" customWidth="1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" spans="1:10">
      <c r="A2" s="50" t="s">
        <v>1</v>
      </c>
      <c r="B2" s="50"/>
      <c r="C2" s="50"/>
      <c r="D2" s="50"/>
      <c r="E2" s="50"/>
      <c r="F2" s="50"/>
      <c r="G2" s="50"/>
      <c r="H2" s="33"/>
      <c r="I2" s="33"/>
      <c r="J2" s="33" t="s">
        <v>2</v>
      </c>
    </row>
    <row r="3" spans="1:10">
      <c r="A3" s="3" t="s">
        <v>3</v>
      </c>
      <c r="B3" s="51" t="s">
        <v>4</v>
      </c>
      <c r="C3" s="52" t="s">
        <v>5</v>
      </c>
      <c r="D3" s="4" t="s">
        <v>6</v>
      </c>
      <c r="E3" s="4" t="s">
        <v>7</v>
      </c>
      <c r="F3" s="4"/>
      <c r="G3" s="4"/>
      <c r="H3" s="4"/>
      <c r="I3" s="71"/>
      <c r="J3" s="42" t="s">
        <v>8</v>
      </c>
    </row>
    <row r="4" spans="1:10">
      <c r="A4" s="5"/>
      <c r="B4" s="53"/>
      <c r="C4" s="54"/>
      <c r="D4" s="6"/>
      <c r="E4" s="55" t="s">
        <v>9</v>
      </c>
      <c r="F4" s="56"/>
      <c r="G4" s="56"/>
      <c r="H4" s="56"/>
      <c r="I4" s="56"/>
      <c r="J4" s="43"/>
    </row>
    <row r="5" ht="23" customHeight="1" spans="1:10">
      <c r="A5" s="5"/>
      <c r="B5" s="53"/>
      <c r="C5" s="54"/>
      <c r="D5" s="6"/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43"/>
    </row>
    <row r="6" spans="1:10">
      <c r="A6" s="5"/>
      <c r="B6" s="53"/>
      <c r="C6" s="54"/>
      <c r="D6" s="6"/>
      <c r="E6" s="57" t="s">
        <v>15</v>
      </c>
      <c r="F6" s="57" t="s">
        <v>16</v>
      </c>
      <c r="G6" s="57" t="s">
        <v>17</v>
      </c>
      <c r="H6" s="57" t="s">
        <v>16</v>
      </c>
      <c r="I6" s="57" t="s">
        <v>17</v>
      </c>
      <c r="J6" s="43"/>
    </row>
    <row r="7" spans="1:10">
      <c r="A7" s="5"/>
      <c r="B7" s="53"/>
      <c r="C7" s="54"/>
      <c r="D7" s="37"/>
      <c r="E7" s="57" t="s">
        <v>18</v>
      </c>
      <c r="F7" s="57" t="s">
        <v>18</v>
      </c>
      <c r="G7" s="57" t="s">
        <v>18</v>
      </c>
      <c r="H7" s="57" t="s">
        <v>18</v>
      </c>
      <c r="I7" s="57" t="s">
        <v>18</v>
      </c>
      <c r="J7" s="72"/>
    </row>
    <row r="8" spans="1:10">
      <c r="A8" s="5"/>
      <c r="B8" s="53"/>
      <c r="C8" s="54"/>
      <c r="D8" s="37"/>
      <c r="E8" s="54" t="s">
        <v>19</v>
      </c>
      <c r="F8" s="54" t="s">
        <v>19</v>
      </c>
      <c r="G8" s="54" t="s">
        <v>19</v>
      </c>
      <c r="H8" s="54" t="s">
        <v>19</v>
      </c>
      <c r="I8" s="54" t="s">
        <v>19</v>
      </c>
      <c r="J8" s="72"/>
    </row>
    <row r="9" spans="1:10">
      <c r="A9" s="5"/>
      <c r="B9" s="53"/>
      <c r="C9" s="54"/>
      <c r="D9" s="37"/>
      <c r="E9" s="58" t="s">
        <v>20</v>
      </c>
      <c r="F9" s="58" t="s">
        <v>20</v>
      </c>
      <c r="G9" s="58" t="s">
        <v>20</v>
      </c>
      <c r="H9" s="58" t="s">
        <v>20</v>
      </c>
      <c r="I9" s="58" t="s">
        <v>20</v>
      </c>
      <c r="J9" s="72"/>
    </row>
    <row r="10" ht="16.5" spans="1:10">
      <c r="A10" s="9"/>
      <c r="B10" s="59"/>
      <c r="C10" s="58"/>
      <c r="D10" s="6" t="s">
        <v>21</v>
      </c>
      <c r="E10" s="58" t="s">
        <v>22</v>
      </c>
      <c r="F10" s="58" t="s">
        <v>22</v>
      </c>
      <c r="G10" s="58" t="s">
        <v>22</v>
      </c>
      <c r="H10" s="58" t="s">
        <v>23</v>
      </c>
      <c r="I10" s="58" t="s">
        <v>24</v>
      </c>
      <c r="J10" s="43"/>
    </row>
    <row r="11" ht="18" customHeight="1" spans="1:10">
      <c r="A11" s="11">
        <v>1</v>
      </c>
      <c r="B11" s="12">
        <v>0</v>
      </c>
      <c r="C11" s="13" t="s">
        <v>25</v>
      </c>
      <c r="D11" s="12">
        <v>700</v>
      </c>
      <c r="E11" s="60">
        <f>(D11-B11)*8</f>
        <v>5600</v>
      </c>
      <c r="F11" s="60">
        <f>E11*1.05</f>
        <v>5880</v>
      </c>
      <c r="G11" s="60">
        <f>F11*1.05</f>
        <v>6174</v>
      </c>
      <c r="H11" s="61"/>
      <c r="I11" s="61"/>
      <c r="J11" s="43"/>
    </row>
    <row r="12" ht="18" customHeight="1" spans="1:10">
      <c r="A12" s="11">
        <v>2</v>
      </c>
      <c r="B12" s="12">
        <v>700</v>
      </c>
      <c r="C12" s="13" t="s">
        <v>25</v>
      </c>
      <c r="D12" s="12">
        <v>1232</v>
      </c>
      <c r="E12" s="60">
        <f>(D12-B12)*8</f>
        <v>4256</v>
      </c>
      <c r="F12" s="60"/>
      <c r="G12" s="60"/>
      <c r="H12" s="60">
        <f>E12*1.05</f>
        <v>4468.8</v>
      </c>
      <c r="I12" s="73">
        <f>H12*1.05</f>
        <v>4692.24</v>
      </c>
      <c r="J12" s="74"/>
    </row>
    <row r="13" ht="18" customHeight="1" spans="1:10">
      <c r="A13" s="11"/>
      <c r="B13" s="15"/>
      <c r="C13" s="15"/>
      <c r="D13" s="62"/>
      <c r="E13" s="60"/>
      <c r="F13" s="60"/>
      <c r="G13" s="60"/>
      <c r="H13" s="61"/>
      <c r="I13" s="75"/>
      <c r="J13" s="43"/>
    </row>
    <row r="14" ht="18" customHeight="1" spans="1:10">
      <c r="A14" s="11"/>
      <c r="B14" s="19"/>
      <c r="C14" s="19"/>
      <c r="D14" s="62"/>
      <c r="E14" s="60"/>
      <c r="F14" s="60"/>
      <c r="G14" s="60"/>
      <c r="H14" s="61"/>
      <c r="I14" s="75"/>
      <c r="J14" s="43"/>
    </row>
    <row r="15" ht="18" customHeight="1" spans="1:10">
      <c r="A15" s="63"/>
      <c r="B15" s="20"/>
      <c r="C15" s="20"/>
      <c r="D15" s="62"/>
      <c r="E15" s="60"/>
      <c r="F15" s="60"/>
      <c r="G15" s="60"/>
      <c r="H15" s="61"/>
      <c r="I15" s="75"/>
      <c r="J15" s="43"/>
    </row>
    <row r="16" ht="18" customHeight="1" spans="1:10">
      <c r="A16" s="11"/>
      <c r="B16" s="21"/>
      <c r="C16" s="21"/>
      <c r="D16" s="62"/>
      <c r="E16" s="60"/>
      <c r="F16" s="60"/>
      <c r="G16" s="60"/>
      <c r="H16" s="61"/>
      <c r="I16" s="75"/>
      <c r="J16" s="43"/>
    </row>
    <row r="17" ht="18" customHeight="1" spans="1:10">
      <c r="A17" s="63"/>
      <c r="B17" s="22"/>
      <c r="C17" s="22"/>
      <c r="D17" s="62"/>
      <c r="E17" s="60"/>
      <c r="F17" s="60"/>
      <c r="G17" s="60"/>
      <c r="H17" s="61"/>
      <c r="I17" s="75"/>
      <c r="J17" s="43"/>
    </row>
    <row r="18" ht="18" customHeight="1" spans="1:10">
      <c r="A18" s="63"/>
      <c r="B18" s="22"/>
      <c r="C18" s="22"/>
      <c r="D18" s="62"/>
      <c r="E18" s="60"/>
      <c r="F18" s="60"/>
      <c r="G18" s="60"/>
      <c r="H18" s="61"/>
      <c r="I18" s="75"/>
      <c r="J18" s="43"/>
    </row>
    <row r="19" ht="18" customHeight="1" spans="1:10">
      <c r="A19" s="63"/>
      <c r="B19" s="22"/>
      <c r="C19" s="22"/>
      <c r="D19" s="62"/>
      <c r="E19" s="60"/>
      <c r="F19" s="60"/>
      <c r="G19" s="60"/>
      <c r="H19" s="61"/>
      <c r="I19" s="75"/>
      <c r="J19" s="43"/>
    </row>
    <row r="20" ht="18" customHeight="1" spans="1:10">
      <c r="A20" s="63"/>
      <c r="B20" s="22"/>
      <c r="C20" s="22"/>
      <c r="D20" s="64"/>
      <c r="E20" s="60"/>
      <c r="F20" s="60"/>
      <c r="G20" s="60"/>
      <c r="H20" s="61"/>
      <c r="I20" s="75"/>
      <c r="J20" s="43"/>
    </row>
    <row r="21" ht="18" customHeight="1" spans="1:10">
      <c r="A21" s="11"/>
      <c r="B21" s="23"/>
      <c r="C21" s="23"/>
      <c r="D21" s="62"/>
      <c r="E21" s="60"/>
      <c r="F21" s="60"/>
      <c r="G21" s="60"/>
      <c r="H21" s="61"/>
      <c r="I21" s="75"/>
      <c r="J21" s="43"/>
    </row>
    <row r="22" ht="18" customHeight="1" spans="1:10">
      <c r="A22" s="63"/>
      <c r="B22" s="24"/>
      <c r="C22" s="24"/>
      <c r="D22" s="62"/>
      <c r="E22" s="60"/>
      <c r="F22" s="60"/>
      <c r="G22" s="60"/>
      <c r="H22" s="61"/>
      <c r="I22" s="75"/>
      <c r="J22" s="43"/>
    </row>
    <row r="23" ht="18" customHeight="1" spans="1:10">
      <c r="A23" s="11"/>
      <c r="B23" s="25"/>
      <c r="C23" s="25"/>
      <c r="D23" s="62"/>
      <c r="E23" s="60"/>
      <c r="F23" s="60"/>
      <c r="G23" s="60"/>
      <c r="H23" s="61"/>
      <c r="I23" s="75"/>
      <c r="J23" s="43"/>
    </row>
    <row r="24" ht="18" customHeight="1" spans="1:10">
      <c r="A24" s="63"/>
      <c r="B24" s="26"/>
      <c r="C24" s="26"/>
      <c r="D24" s="62"/>
      <c r="E24" s="60"/>
      <c r="F24" s="60"/>
      <c r="G24" s="60"/>
      <c r="H24" s="61"/>
      <c r="I24" s="75"/>
      <c r="J24" s="43"/>
    </row>
    <row r="25" ht="18" customHeight="1" spans="1:10">
      <c r="A25" s="11"/>
      <c r="B25" s="27"/>
      <c r="C25" s="27"/>
      <c r="D25" s="62"/>
      <c r="E25" s="60"/>
      <c r="F25" s="60"/>
      <c r="G25" s="60"/>
      <c r="H25" s="61"/>
      <c r="I25" s="75"/>
      <c r="J25" s="43"/>
    </row>
    <row r="26" ht="18" customHeight="1" spans="1:10">
      <c r="A26" s="63"/>
      <c r="B26" s="28"/>
      <c r="C26" s="28"/>
      <c r="D26" s="62"/>
      <c r="E26" s="60"/>
      <c r="F26" s="60"/>
      <c r="G26" s="60"/>
      <c r="H26" s="61"/>
      <c r="I26" s="75"/>
      <c r="J26" s="43"/>
    </row>
    <row r="27" ht="18" customHeight="1" spans="1:10">
      <c r="A27" s="11"/>
      <c r="B27" s="65"/>
      <c r="C27" s="65"/>
      <c r="D27" s="62"/>
      <c r="E27" s="60"/>
      <c r="F27" s="60"/>
      <c r="G27" s="60"/>
      <c r="H27" s="61"/>
      <c r="I27" s="75"/>
      <c r="J27" s="43"/>
    </row>
    <row r="28" ht="18" customHeight="1" spans="1:10">
      <c r="A28" s="63"/>
      <c r="B28" s="66"/>
      <c r="C28" s="66"/>
      <c r="D28" s="62"/>
      <c r="E28" s="60"/>
      <c r="F28" s="60"/>
      <c r="G28" s="60"/>
      <c r="H28" s="61"/>
      <c r="I28" s="75"/>
      <c r="J28" s="43"/>
    </row>
    <row r="29" ht="18" customHeight="1" spans="1:10">
      <c r="A29" s="11"/>
      <c r="B29" s="29"/>
      <c r="C29" s="29"/>
      <c r="D29" s="62"/>
      <c r="E29" s="60"/>
      <c r="F29" s="60"/>
      <c r="G29" s="60"/>
      <c r="H29" s="61"/>
      <c r="I29" s="75"/>
      <c r="J29" s="43"/>
    </row>
    <row r="30" ht="18" customHeight="1" spans="1:10">
      <c r="A30" s="63"/>
      <c r="B30" s="30"/>
      <c r="C30" s="30"/>
      <c r="D30" s="62"/>
      <c r="E30" s="60"/>
      <c r="F30" s="60"/>
      <c r="G30" s="60"/>
      <c r="H30" s="61"/>
      <c r="I30" s="75"/>
      <c r="J30" s="43"/>
    </row>
    <row r="31" ht="18" customHeight="1" spans="1:10">
      <c r="A31" s="11"/>
      <c r="B31" s="31"/>
      <c r="C31" s="31"/>
      <c r="D31" s="62"/>
      <c r="E31" s="60"/>
      <c r="F31" s="60"/>
      <c r="G31" s="60"/>
      <c r="H31" s="61"/>
      <c r="I31" s="75"/>
      <c r="J31" s="76"/>
    </row>
    <row r="32" ht="18" customHeight="1" spans="1:10">
      <c r="A32" s="63"/>
      <c r="B32" s="32"/>
      <c r="C32" s="32"/>
      <c r="D32" s="62"/>
      <c r="E32" s="60"/>
      <c r="F32" s="60"/>
      <c r="G32" s="60"/>
      <c r="H32" s="61"/>
      <c r="I32" s="75"/>
      <c r="J32" s="76"/>
    </row>
    <row r="33" ht="18" customHeight="1" spans="1:10">
      <c r="A33" s="11"/>
      <c r="B33" s="32"/>
      <c r="C33" s="32"/>
      <c r="D33" s="62"/>
      <c r="E33" s="60"/>
      <c r="F33" s="60"/>
      <c r="G33" s="60"/>
      <c r="H33" s="61"/>
      <c r="I33" s="75"/>
      <c r="J33" s="77"/>
    </row>
    <row r="34" ht="15" spans="1:10">
      <c r="A34" s="67" t="s">
        <v>26</v>
      </c>
      <c r="B34" s="68"/>
      <c r="C34" s="68"/>
      <c r="D34" s="69">
        <f>SUM(D11:D33)</f>
        <v>1932</v>
      </c>
      <c r="E34" s="69">
        <f>SUM(E11:E33)</f>
        <v>9856</v>
      </c>
      <c r="F34" s="69">
        <f>SUM(F11:F33)</f>
        <v>5880</v>
      </c>
      <c r="G34" s="69">
        <f>SUM(G11:G33)</f>
        <v>6174</v>
      </c>
      <c r="H34" s="69">
        <f>SUM(H11:H33)</f>
        <v>4468.8</v>
      </c>
      <c r="I34" s="69">
        <f>SUM(I11:I33)</f>
        <v>4692.24</v>
      </c>
      <c r="J34" s="78"/>
    </row>
    <row r="35" spans="1:10">
      <c r="A35" s="34"/>
      <c r="B35" s="50"/>
      <c r="C35" s="50" t="s">
        <v>27</v>
      </c>
      <c r="D35" s="33"/>
      <c r="E35" s="33"/>
      <c r="F35" s="34"/>
      <c r="G35" s="34"/>
      <c r="H35" s="33"/>
      <c r="I35" s="33"/>
      <c r="J35" s="70"/>
    </row>
    <row r="36" spans="1:10">
      <c r="A36" s="70"/>
      <c r="B36" s="70"/>
      <c r="C36" s="70"/>
      <c r="D36" s="70"/>
      <c r="E36" s="70"/>
      <c r="F36" s="70"/>
      <c r="G36" s="70"/>
      <c r="H36" s="70"/>
      <c r="I36" s="70"/>
      <c r="J36" s="70"/>
    </row>
  </sheetData>
  <mergeCells count="10">
    <mergeCell ref="A1:J1"/>
    <mergeCell ref="A2:G2"/>
    <mergeCell ref="E3:H3"/>
    <mergeCell ref="E4:I4"/>
    <mergeCell ref="A34:C34"/>
    <mergeCell ref="A3:A10"/>
    <mergeCell ref="B3:B10"/>
    <mergeCell ref="C3:C10"/>
    <mergeCell ref="D3:D9"/>
    <mergeCell ref="J3:J10"/>
  </mergeCells>
  <pageMargins left="0.751388888888889" right="0.751388888888889" top="1" bottom="1" header="0.5" footer="0.5"/>
  <pageSetup paperSize="8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1"/>
  <sheetViews>
    <sheetView tabSelected="1" topLeftCell="A13" workbookViewId="0">
      <selection activeCell="A31" sqref="A31:U31"/>
    </sheetView>
  </sheetViews>
  <sheetFormatPr defaultColWidth="9" defaultRowHeight="14.25"/>
  <cols>
    <col min="1" max="1" width="4" customWidth="1"/>
    <col min="2" max="3" width="12.625"/>
    <col min="4" max="4" width="12" customWidth="1"/>
    <col min="5" max="5" width="7.125" customWidth="1"/>
    <col min="6" max="6" width="7.75" customWidth="1"/>
    <col min="7" max="7" width="7.125" customWidth="1"/>
    <col min="8" max="8" width="11.5"/>
    <col min="9" max="9" width="6.25" customWidth="1"/>
    <col min="10" max="10" width="8.25" customWidth="1"/>
    <col min="11" max="11" width="6.75" customWidth="1"/>
    <col min="12" max="12" width="7.75" customWidth="1"/>
    <col min="13" max="13" width="8.125" customWidth="1"/>
    <col min="14" max="14" width="7.375" customWidth="1"/>
    <col min="15" max="16" width="9.125" customWidth="1"/>
    <col min="17" max="17" width="7.125" customWidth="1"/>
    <col min="18" max="18" width="6.125" customWidth="1"/>
    <col min="19" max="19" width="6.5" customWidth="1"/>
    <col min="20" max="20" width="6.375" customWidth="1"/>
    <col min="21" max="21" width="11.75" customWidth="1"/>
  </cols>
  <sheetData>
    <row r="1" ht="27" spans="1:2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5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4"/>
      <c r="O2" s="34"/>
      <c r="P2" s="34"/>
      <c r="Q2" s="41" t="s">
        <v>29</v>
      </c>
      <c r="R2" s="41"/>
      <c r="S2" s="41"/>
      <c r="T2" s="41"/>
      <c r="U2" s="41"/>
    </row>
    <row r="3" ht="32" customHeight="1" spans="1:21">
      <c r="A3" s="3" t="s">
        <v>3</v>
      </c>
      <c r="B3" s="4" t="s">
        <v>30</v>
      </c>
      <c r="C3" s="4" t="s">
        <v>31</v>
      </c>
      <c r="D3" s="4" t="s">
        <v>32</v>
      </c>
      <c r="E3" s="4" t="s">
        <v>33</v>
      </c>
      <c r="F3" s="4"/>
      <c r="G3" s="4" t="s">
        <v>34</v>
      </c>
      <c r="H3" s="4"/>
      <c r="I3" s="35" t="s">
        <v>35</v>
      </c>
      <c r="J3" s="35"/>
      <c r="K3" s="4" t="s">
        <v>36</v>
      </c>
      <c r="L3" s="4"/>
      <c r="M3" s="4"/>
      <c r="N3" s="4"/>
      <c r="O3" s="36" t="s">
        <v>37</v>
      </c>
      <c r="P3" s="4"/>
      <c r="Q3" s="4" t="s">
        <v>38</v>
      </c>
      <c r="R3" s="4"/>
      <c r="S3" s="4"/>
      <c r="T3" s="36" t="s">
        <v>39</v>
      </c>
      <c r="U3" s="42" t="s">
        <v>8</v>
      </c>
    </row>
    <row r="4" ht="28.5" spans="1:21">
      <c r="A4" s="5"/>
      <c r="B4" s="6"/>
      <c r="C4" s="6"/>
      <c r="D4" s="6"/>
      <c r="E4" s="7" t="s">
        <v>40</v>
      </c>
      <c r="F4" s="8" t="s">
        <v>41</v>
      </c>
      <c r="G4" s="6" t="s">
        <v>42</v>
      </c>
      <c r="H4" s="6" t="s">
        <v>41</v>
      </c>
      <c r="I4" s="6" t="s">
        <v>42</v>
      </c>
      <c r="J4" s="6" t="s">
        <v>41</v>
      </c>
      <c r="K4" s="6" t="s">
        <v>42</v>
      </c>
      <c r="L4" s="37" t="s">
        <v>41</v>
      </c>
      <c r="M4" s="38"/>
      <c r="N4" s="39"/>
      <c r="O4" s="6" t="s">
        <v>43</v>
      </c>
      <c r="P4" s="6" t="s">
        <v>44</v>
      </c>
      <c r="Q4" s="6" t="s">
        <v>45</v>
      </c>
      <c r="R4" s="6" t="s">
        <v>41</v>
      </c>
      <c r="S4" s="6"/>
      <c r="T4" s="7"/>
      <c r="U4" s="43"/>
    </row>
    <row r="5" ht="16.5" spans="1:21">
      <c r="A5" s="9"/>
      <c r="B5" s="6"/>
      <c r="C5" s="6"/>
      <c r="D5" s="6" t="s">
        <v>21</v>
      </c>
      <c r="E5" s="6" t="s">
        <v>24</v>
      </c>
      <c r="F5" s="10" t="s">
        <v>46</v>
      </c>
      <c r="G5" s="6" t="s">
        <v>47</v>
      </c>
      <c r="H5" s="10" t="s">
        <v>48</v>
      </c>
      <c r="I5" s="6" t="s">
        <v>47</v>
      </c>
      <c r="J5" s="6" t="s">
        <v>49</v>
      </c>
      <c r="K5" s="6" t="s">
        <v>47</v>
      </c>
      <c r="L5" s="10" t="s">
        <v>50</v>
      </c>
      <c r="M5" s="10" t="s">
        <v>48</v>
      </c>
      <c r="N5" s="6" t="s">
        <v>49</v>
      </c>
      <c r="O5" s="6" t="s">
        <v>51</v>
      </c>
      <c r="P5" s="10" t="s">
        <v>52</v>
      </c>
      <c r="Q5" s="6" t="s">
        <v>53</v>
      </c>
      <c r="R5" s="6" t="s">
        <v>54</v>
      </c>
      <c r="S5" s="10" t="s">
        <v>48</v>
      </c>
      <c r="T5" s="6" t="s">
        <v>55</v>
      </c>
      <c r="U5" s="43"/>
    </row>
    <row r="6" ht="20" customHeight="1" spans="1:21">
      <c r="A6" s="11">
        <v>1</v>
      </c>
      <c r="B6" s="12">
        <v>0</v>
      </c>
      <c r="C6" s="13" t="s">
        <v>25</v>
      </c>
      <c r="D6" s="12">
        <v>700</v>
      </c>
      <c r="E6" s="6"/>
      <c r="F6" s="14"/>
      <c r="G6" s="6">
        <v>1</v>
      </c>
      <c r="H6" s="14">
        <f>0.7*(D6-B6)*G6*1.21</f>
        <v>592.9</v>
      </c>
      <c r="I6" s="6">
        <v>1</v>
      </c>
      <c r="J6" s="14">
        <f>I6*139</f>
        <v>139</v>
      </c>
      <c r="K6" s="6">
        <v>1</v>
      </c>
      <c r="L6" s="6">
        <f>K6*28.5</f>
        <v>28.5</v>
      </c>
      <c r="M6" s="17">
        <f>K6*(26.2+35.6+15.5)</f>
        <v>77.3</v>
      </c>
      <c r="N6" s="17">
        <f>K6*139</f>
        <v>139</v>
      </c>
      <c r="O6" s="40"/>
      <c r="P6" s="17"/>
      <c r="Q6" s="6">
        <v>4</v>
      </c>
      <c r="R6" s="14">
        <f>Q6*0.7</f>
        <v>2.8</v>
      </c>
      <c r="S6" s="44">
        <f>Q6*26.2</f>
        <v>104.8</v>
      </c>
      <c r="T6" s="45">
        <f>I6*22+K6*22</f>
        <v>44</v>
      </c>
      <c r="U6" s="46"/>
    </row>
    <row r="7" ht="20" customHeight="1" spans="1:21">
      <c r="A7" s="11">
        <v>2</v>
      </c>
      <c r="B7" s="12">
        <v>700</v>
      </c>
      <c r="C7" s="13" t="s">
        <v>25</v>
      </c>
      <c r="D7" s="12">
        <v>1232</v>
      </c>
      <c r="E7" s="6"/>
      <c r="F7" s="14"/>
      <c r="G7" s="6">
        <v>1</v>
      </c>
      <c r="H7" s="14">
        <f>0.7*(D7-B7)*G7*1.21</f>
        <v>450.604</v>
      </c>
      <c r="I7" s="6">
        <v>1</v>
      </c>
      <c r="J7" s="14">
        <f>I7*139</f>
        <v>139</v>
      </c>
      <c r="K7" s="6">
        <v>1</v>
      </c>
      <c r="L7" s="6">
        <f>K7*28.5</f>
        <v>28.5</v>
      </c>
      <c r="M7" s="17">
        <f>K7*(26.2+35.6+15.5)</f>
        <v>77.3</v>
      </c>
      <c r="N7" s="17">
        <f>K7*139</f>
        <v>139</v>
      </c>
      <c r="O7" s="40"/>
      <c r="P7" s="17"/>
      <c r="Q7" s="6">
        <v>4</v>
      </c>
      <c r="R7" s="14">
        <f>Q7*0.7</f>
        <v>2.8</v>
      </c>
      <c r="S7" s="44">
        <f>Q7*26.2</f>
        <v>104.8</v>
      </c>
      <c r="T7" s="45">
        <f>I7*22+K7*22</f>
        <v>44</v>
      </c>
      <c r="U7" s="46"/>
    </row>
    <row r="8" ht="20" customHeight="1" spans="1:21">
      <c r="A8" s="11"/>
      <c r="B8" s="15"/>
      <c r="C8" s="15"/>
      <c r="D8" s="16"/>
      <c r="E8" s="6"/>
      <c r="F8" s="14"/>
      <c r="G8" s="6"/>
      <c r="H8" s="17"/>
      <c r="I8" s="6"/>
      <c r="J8" s="14"/>
      <c r="K8" s="6"/>
      <c r="L8" s="6"/>
      <c r="M8" s="17"/>
      <c r="N8" s="17"/>
      <c r="O8" s="17"/>
      <c r="P8" s="17"/>
      <c r="Q8" s="6"/>
      <c r="R8" s="14"/>
      <c r="S8" s="44"/>
      <c r="T8" s="45"/>
      <c r="U8" s="47"/>
    </row>
    <row r="9" ht="20" customHeight="1" spans="1:21">
      <c r="A9" s="11"/>
      <c r="B9" s="18"/>
      <c r="C9" s="18"/>
      <c r="D9" s="16"/>
      <c r="E9" s="6"/>
      <c r="F9" s="14"/>
      <c r="G9" s="6"/>
      <c r="H9" s="17"/>
      <c r="I9" s="6"/>
      <c r="J9" s="14"/>
      <c r="K9" s="6"/>
      <c r="L9" s="6"/>
      <c r="M9" s="17"/>
      <c r="N9" s="17"/>
      <c r="O9" s="17"/>
      <c r="P9" s="17"/>
      <c r="Q9" s="6"/>
      <c r="R9" s="14"/>
      <c r="S9" s="44"/>
      <c r="T9" s="45"/>
      <c r="U9" s="47"/>
    </row>
    <row r="10" ht="20" customHeight="1" spans="1:21">
      <c r="A10" s="11"/>
      <c r="B10" s="19"/>
      <c r="C10" s="19"/>
      <c r="D10" s="16"/>
      <c r="E10" s="6"/>
      <c r="F10" s="14"/>
      <c r="G10" s="6"/>
      <c r="H10" s="17"/>
      <c r="I10" s="6"/>
      <c r="J10" s="14"/>
      <c r="K10" s="6"/>
      <c r="L10" s="6"/>
      <c r="M10" s="17"/>
      <c r="N10" s="17"/>
      <c r="O10" s="17"/>
      <c r="P10" s="17"/>
      <c r="Q10" s="6"/>
      <c r="R10" s="14"/>
      <c r="S10" s="44"/>
      <c r="T10" s="45"/>
      <c r="U10" s="47"/>
    </row>
    <row r="11" ht="20" customHeight="1" spans="1:21">
      <c r="A11" s="11"/>
      <c r="B11" s="20"/>
      <c r="C11" s="20"/>
      <c r="D11" s="16"/>
      <c r="E11" s="6"/>
      <c r="F11" s="14"/>
      <c r="G11" s="6"/>
      <c r="H11" s="17"/>
      <c r="I11" s="6"/>
      <c r="J11" s="14"/>
      <c r="K11" s="6"/>
      <c r="L11" s="6"/>
      <c r="M11" s="17"/>
      <c r="N11" s="17"/>
      <c r="O11" s="17"/>
      <c r="P11" s="17"/>
      <c r="Q11" s="6"/>
      <c r="R11" s="14"/>
      <c r="S11" s="44"/>
      <c r="T11" s="45"/>
      <c r="U11" s="43"/>
    </row>
    <row r="12" ht="20" customHeight="1" spans="1:21">
      <c r="A12" s="11"/>
      <c r="B12" s="21"/>
      <c r="C12" s="21"/>
      <c r="D12" s="16"/>
      <c r="E12" s="6"/>
      <c r="F12" s="14"/>
      <c r="G12" s="6"/>
      <c r="H12" s="17"/>
      <c r="I12" s="6"/>
      <c r="J12" s="14"/>
      <c r="K12" s="6"/>
      <c r="L12" s="6"/>
      <c r="M12" s="17"/>
      <c r="N12" s="17"/>
      <c r="O12" s="17"/>
      <c r="P12" s="17"/>
      <c r="Q12" s="6"/>
      <c r="R12" s="14"/>
      <c r="S12" s="44"/>
      <c r="T12" s="45"/>
      <c r="U12" s="43"/>
    </row>
    <row r="13" ht="20" customHeight="1" spans="1:21">
      <c r="A13" s="11"/>
      <c r="B13" s="22"/>
      <c r="C13" s="22"/>
      <c r="D13" s="16"/>
      <c r="E13" s="6"/>
      <c r="F13" s="14"/>
      <c r="G13" s="6"/>
      <c r="H13" s="17"/>
      <c r="I13" s="6"/>
      <c r="J13" s="14"/>
      <c r="K13" s="6"/>
      <c r="L13" s="6"/>
      <c r="M13" s="17"/>
      <c r="N13" s="17"/>
      <c r="O13" s="17"/>
      <c r="P13" s="17"/>
      <c r="Q13" s="6"/>
      <c r="R13" s="14"/>
      <c r="S13" s="44"/>
      <c r="T13" s="45"/>
      <c r="U13" s="43"/>
    </row>
    <row r="14" ht="20" customHeight="1" spans="1:21">
      <c r="A14" s="11"/>
      <c r="B14" s="23"/>
      <c r="C14" s="23"/>
      <c r="D14" s="16"/>
      <c r="E14" s="6"/>
      <c r="F14" s="14"/>
      <c r="G14" s="6"/>
      <c r="H14" s="17"/>
      <c r="I14" s="6"/>
      <c r="J14" s="14"/>
      <c r="K14" s="6"/>
      <c r="L14" s="6"/>
      <c r="M14" s="17"/>
      <c r="N14" s="17"/>
      <c r="O14" s="17"/>
      <c r="P14" s="17"/>
      <c r="Q14" s="6"/>
      <c r="R14" s="14"/>
      <c r="S14" s="44"/>
      <c r="T14" s="45"/>
      <c r="U14" s="43"/>
    </row>
    <row r="15" ht="20" customHeight="1" spans="1:21">
      <c r="A15" s="11"/>
      <c r="B15" s="23"/>
      <c r="C15" s="23"/>
      <c r="D15" s="16"/>
      <c r="E15" s="6"/>
      <c r="F15" s="14"/>
      <c r="G15" s="6"/>
      <c r="H15" s="17"/>
      <c r="I15" s="6"/>
      <c r="J15" s="14"/>
      <c r="K15" s="6"/>
      <c r="L15" s="6"/>
      <c r="M15" s="17"/>
      <c r="N15" s="17"/>
      <c r="O15" s="17"/>
      <c r="P15" s="17"/>
      <c r="Q15" s="6"/>
      <c r="R15" s="14"/>
      <c r="S15" s="44"/>
      <c r="T15" s="45"/>
      <c r="U15" s="43"/>
    </row>
    <row r="16" ht="20" customHeight="1" spans="1:21">
      <c r="A16" s="11"/>
      <c r="B16" s="23"/>
      <c r="C16" s="23"/>
      <c r="D16" s="16"/>
      <c r="E16" s="6"/>
      <c r="F16" s="14"/>
      <c r="G16" s="6"/>
      <c r="H16" s="17"/>
      <c r="I16" s="6"/>
      <c r="J16" s="14"/>
      <c r="K16" s="6"/>
      <c r="L16" s="6"/>
      <c r="M16" s="17"/>
      <c r="N16" s="17"/>
      <c r="O16" s="17"/>
      <c r="P16" s="17"/>
      <c r="Q16" s="6"/>
      <c r="R16" s="14"/>
      <c r="S16" s="44"/>
      <c r="T16" s="45"/>
      <c r="U16" s="43"/>
    </row>
    <row r="17" ht="20" customHeight="1" spans="1:21">
      <c r="A17" s="11"/>
      <c r="B17" s="23"/>
      <c r="C17" s="23"/>
      <c r="D17" s="16"/>
      <c r="E17" s="6"/>
      <c r="F17" s="14"/>
      <c r="G17" s="6"/>
      <c r="H17" s="17"/>
      <c r="I17" s="6"/>
      <c r="J17" s="14"/>
      <c r="K17" s="6"/>
      <c r="L17" s="6"/>
      <c r="M17" s="17"/>
      <c r="N17" s="17"/>
      <c r="O17" s="17"/>
      <c r="P17" s="17"/>
      <c r="Q17" s="6"/>
      <c r="R17" s="14"/>
      <c r="S17" s="44"/>
      <c r="T17" s="45"/>
      <c r="U17" s="43"/>
    </row>
    <row r="18" ht="20" customHeight="1" spans="1:21">
      <c r="A18" s="11"/>
      <c r="B18" s="24"/>
      <c r="C18" s="24"/>
      <c r="D18" s="16"/>
      <c r="E18" s="6"/>
      <c r="F18" s="14"/>
      <c r="G18" s="6"/>
      <c r="H18" s="17"/>
      <c r="I18" s="6"/>
      <c r="J18" s="14"/>
      <c r="K18" s="6"/>
      <c r="L18" s="6"/>
      <c r="M18" s="17"/>
      <c r="N18" s="17"/>
      <c r="O18" s="17"/>
      <c r="P18" s="17"/>
      <c r="Q18" s="6"/>
      <c r="R18" s="14"/>
      <c r="S18" s="44"/>
      <c r="T18" s="45"/>
      <c r="U18" s="43"/>
    </row>
    <row r="19" ht="20" customHeight="1" spans="1:21">
      <c r="A19" s="11"/>
      <c r="B19" s="25"/>
      <c r="C19" s="25"/>
      <c r="D19" s="16"/>
      <c r="E19" s="6"/>
      <c r="F19" s="14"/>
      <c r="G19" s="6"/>
      <c r="H19" s="17"/>
      <c r="I19" s="6"/>
      <c r="J19" s="14"/>
      <c r="K19" s="6"/>
      <c r="L19" s="6"/>
      <c r="M19" s="17"/>
      <c r="N19" s="17"/>
      <c r="O19" s="17"/>
      <c r="P19" s="17"/>
      <c r="Q19" s="6"/>
      <c r="R19" s="14"/>
      <c r="S19" s="44"/>
      <c r="T19" s="45"/>
      <c r="U19" s="43"/>
    </row>
    <row r="20" ht="20" customHeight="1" spans="1:21">
      <c r="A20" s="11"/>
      <c r="B20" s="25"/>
      <c r="C20" s="25"/>
      <c r="D20" s="16"/>
      <c r="E20" s="6"/>
      <c r="F20" s="14"/>
      <c r="G20" s="6"/>
      <c r="H20" s="17"/>
      <c r="I20" s="6"/>
      <c r="J20" s="14"/>
      <c r="K20" s="6"/>
      <c r="L20" s="6"/>
      <c r="M20" s="17"/>
      <c r="N20" s="17"/>
      <c r="O20" s="17"/>
      <c r="P20" s="17"/>
      <c r="Q20" s="6"/>
      <c r="R20" s="14"/>
      <c r="S20" s="44"/>
      <c r="T20" s="45"/>
      <c r="U20" s="43"/>
    </row>
    <row r="21" ht="20" customHeight="1" spans="1:21">
      <c r="A21" s="11"/>
      <c r="B21" s="25"/>
      <c r="C21" s="25"/>
      <c r="D21" s="16"/>
      <c r="E21" s="6"/>
      <c r="F21" s="14"/>
      <c r="G21" s="6"/>
      <c r="H21" s="17"/>
      <c r="I21" s="6"/>
      <c r="J21" s="14"/>
      <c r="K21" s="6"/>
      <c r="L21" s="6"/>
      <c r="M21" s="17"/>
      <c r="N21" s="17"/>
      <c r="O21" s="17"/>
      <c r="P21" s="17"/>
      <c r="Q21" s="6"/>
      <c r="R21" s="14"/>
      <c r="S21" s="44"/>
      <c r="T21" s="45"/>
      <c r="U21" s="43"/>
    </row>
    <row r="22" ht="20" customHeight="1" spans="1:21">
      <c r="A22" s="11"/>
      <c r="B22" s="26"/>
      <c r="C22" s="26"/>
      <c r="D22" s="16"/>
      <c r="E22" s="6"/>
      <c r="F22" s="14"/>
      <c r="G22" s="6"/>
      <c r="H22" s="17"/>
      <c r="I22" s="6"/>
      <c r="J22" s="14"/>
      <c r="K22" s="6"/>
      <c r="L22" s="6"/>
      <c r="M22" s="17"/>
      <c r="N22" s="17"/>
      <c r="O22" s="17"/>
      <c r="P22" s="17"/>
      <c r="Q22" s="6"/>
      <c r="R22" s="14"/>
      <c r="S22" s="44"/>
      <c r="T22" s="45"/>
      <c r="U22" s="43"/>
    </row>
    <row r="23" ht="20" customHeight="1" spans="1:21">
      <c r="A23" s="11"/>
      <c r="B23" s="27"/>
      <c r="C23" s="27"/>
      <c r="D23" s="16"/>
      <c r="E23" s="6"/>
      <c r="F23" s="14"/>
      <c r="G23" s="6"/>
      <c r="H23" s="17"/>
      <c r="I23" s="6"/>
      <c r="J23" s="14"/>
      <c r="K23" s="6"/>
      <c r="L23" s="6"/>
      <c r="M23" s="17"/>
      <c r="N23" s="17"/>
      <c r="O23" s="17"/>
      <c r="P23" s="17"/>
      <c r="Q23" s="6"/>
      <c r="R23" s="14"/>
      <c r="S23" s="44"/>
      <c r="T23" s="45"/>
      <c r="U23" s="43"/>
    </row>
    <row r="24" ht="20" customHeight="1" spans="1:21">
      <c r="A24" s="11"/>
      <c r="B24" s="28"/>
      <c r="C24" s="28"/>
      <c r="D24" s="16"/>
      <c r="E24" s="6"/>
      <c r="F24" s="14"/>
      <c r="G24" s="6"/>
      <c r="H24" s="17"/>
      <c r="I24" s="6"/>
      <c r="J24" s="14"/>
      <c r="K24" s="6"/>
      <c r="L24" s="6"/>
      <c r="M24" s="17"/>
      <c r="N24" s="17"/>
      <c r="O24" s="17"/>
      <c r="P24" s="17"/>
      <c r="Q24" s="6"/>
      <c r="R24" s="14"/>
      <c r="S24" s="44"/>
      <c r="T24" s="45"/>
      <c r="U24" s="48"/>
    </row>
    <row r="25" ht="20" customHeight="1" spans="1:21">
      <c r="A25" s="11"/>
      <c r="B25" s="29"/>
      <c r="C25" s="29"/>
      <c r="D25" s="16"/>
      <c r="E25" s="6"/>
      <c r="F25" s="14"/>
      <c r="G25" s="6"/>
      <c r="H25" s="17"/>
      <c r="I25" s="6"/>
      <c r="J25" s="14"/>
      <c r="K25" s="6"/>
      <c r="L25" s="6"/>
      <c r="M25" s="17"/>
      <c r="N25" s="17"/>
      <c r="O25" s="17"/>
      <c r="P25" s="17"/>
      <c r="Q25" s="6"/>
      <c r="R25" s="14"/>
      <c r="S25" s="44"/>
      <c r="T25" s="45"/>
      <c r="U25" s="48"/>
    </row>
    <row r="26" ht="20" customHeight="1" spans="1:21">
      <c r="A26" s="11"/>
      <c r="B26" s="30"/>
      <c r="C26" s="30"/>
      <c r="D26" s="16"/>
      <c r="E26" s="6"/>
      <c r="F26" s="14"/>
      <c r="G26" s="6"/>
      <c r="H26" s="17"/>
      <c r="I26" s="6"/>
      <c r="J26" s="14"/>
      <c r="K26" s="6"/>
      <c r="L26" s="6"/>
      <c r="M26" s="17"/>
      <c r="N26" s="17"/>
      <c r="O26" s="17"/>
      <c r="P26" s="17"/>
      <c r="Q26" s="6"/>
      <c r="R26" s="14"/>
      <c r="S26" s="44"/>
      <c r="T26" s="45"/>
      <c r="U26" s="48"/>
    </row>
    <row r="27" ht="20" customHeight="1" spans="1:21">
      <c r="A27" s="11"/>
      <c r="B27" s="31"/>
      <c r="C27" s="31"/>
      <c r="D27" s="16"/>
      <c r="E27" s="6"/>
      <c r="F27" s="14"/>
      <c r="G27" s="6"/>
      <c r="H27" s="17"/>
      <c r="I27" s="6"/>
      <c r="J27" s="14"/>
      <c r="K27" s="6"/>
      <c r="L27" s="6"/>
      <c r="M27" s="17"/>
      <c r="N27" s="17"/>
      <c r="O27" s="17"/>
      <c r="P27" s="17"/>
      <c r="Q27" s="6"/>
      <c r="R27" s="14"/>
      <c r="S27" s="44"/>
      <c r="T27" s="45"/>
      <c r="U27" s="48"/>
    </row>
    <row r="28" ht="20" customHeight="1" spans="1:21">
      <c r="A28" s="11"/>
      <c r="B28" s="32"/>
      <c r="C28" s="32"/>
      <c r="D28" s="16"/>
      <c r="E28" s="6"/>
      <c r="F28" s="14"/>
      <c r="G28" s="6"/>
      <c r="H28" s="17"/>
      <c r="I28" s="6"/>
      <c r="J28" s="14"/>
      <c r="K28" s="6"/>
      <c r="L28" s="6"/>
      <c r="M28" s="17"/>
      <c r="N28" s="17"/>
      <c r="O28" s="17"/>
      <c r="P28" s="17"/>
      <c r="Q28" s="6"/>
      <c r="R28" s="14"/>
      <c r="S28" s="44"/>
      <c r="T28" s="45"/>
      <c r="U28" s="48"/>
    </row>
    <row r="29" ht="20" customHeight="1" spans="1:21">
      <c r="A29" s="11">
        <v>21</v>
      </c>
      <c r="B29" s="32"/>
      <c r="C29" s="32"/>
      <c r="D29" s="16"/>
      <c r="E29" s="6"/>
      <c r="F29" s="14"/>
      <c r="G29" s="6"/>
      <c r="H29" s="17"/>
      <c r="I29" s="6"/>
      <c r="J29" s="14"/>
      <c r="K29" s="6"/>
      <c r="L29" s="6"/>
      <c r="M29" s="17"/>
      <c r="N29" s="17"/>
      <c r="O29" s="17"/>
      <c r="P29" s="17"/>
      <c r="Q29" s="6"/>
      <c r="R29" s="14"/>
      <c r="S29" s="44"/>
      <c r="T29" s="45"/>
      <c r="U29" s="48"/>
    </row>
    <row r="30" ht="20" customHeight="1" spans="1:21">
      <c r="A30" s="11" t="s">
        <v>26</v>
      </c>
      <c r="B30" s="6"/>
      <c r="C30" s="6"/>
      <c r="D30" s="14">
        <f>SUM(D6:D29)</f>
        <v>1932</v>
      </c>
      <c r="E30" s="14"/>
      <c r="F30" s="14"/>
      <c r="G30" s="14"/>
      <c r="H30" s="14">
        <f>SUM(H6:H29)</f>
        <v>1043.504</v>
      </c>
      <c r="I30" s="14"/>
      <c r="J30" s="14">
        <f>SUM(J6:J29)</f>
        <v>278</v>
      </c>
      <c r="K30" s="14"/>
      <c r="L30" s="14">
        <f>SUM(L6:L29)</f>
        <v>57</v>
      </c>
      <c r="M30" s="14">
        <f>SUM(M6:M29)</f>
        <v>154.6</v>
      </c>
      <c r="N30" s="14">
        <f>SUM(N6:N29)</f>
        <v>278</v>
      </c>
      <c r="O30" s="14"/>
      <c r="P30" s="14">
        <f>SUM(P6:P29)</f>
        <v>0</v>
      </c>
      <c r="Q30" s="14"/>
      <c r="R30" s="14">
        <f>SUM(R6:R29)</f>
        <v>5.6</v>
      </c>
      <c r="S30" s="14">
        <f>SUM(S6:S29)</f>
        <v>209.6</v>
      </c>
      <c r="T30" s="40">
        <f>SUM(T6:T29)</f>
        <v>88</v>
      </c>
      <c r="U30" s="49"/>
    </row>
    <row r="31" ht="36" customHeight="1" spans="1:21">
      <c r="A31" s="33" t="s">
        <v>56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</row>
  </sheetData>
  <mergeCells count="19">
    <mergeCell ref="A1:U1"/>
    <mergeCell ref="A2:M2"/>
    <mergeCell ref="Q2:U2"/>
    <mergeCell ref="E3:F3"/>
    <mergeCell ref="G3:H3"/>
    <mergeCell ref="I3:J3"/>
    <mergeCell ref="K3:N3"/>
    <mergeCell ref="O3:P3"/>
    <mergeCell ref="Q3:S3"/>
    <mergeCell ref="L4:N4"/>
    <mergeCell ref="R4:S4"/>
    <mergeCell ref="A30:B30"/>
    <mergeCell ref="A31:U31"/>
    <mergeCell ref="A3:A5"/>
    <mergeCell ref="B3:B5"/>
    <mergeCell ref="C3:C5"/>
    <mergeCell ref="D3:D4"/>
    <mergeCell ref="T3:T4"/>
    <mergeCell ref="U3:U5"/>
  </mergeCells>
  <pageMargins left="0.751388888888889" right="0.751388888888889" top="1" bottom="1" header="0.5" footer="0.5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zdsjk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水泥路面工程数量表</vt:lpstr>
      <vt:lpstr>钢筋工程数量表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jhre</dc:creator>
  <cp:lastModifiedBy>雀</cp:lastModifiedBy>
  <dcterms:created xsi:type="dcterms:W3CDTF">2002-11-10T13:04:00Z</dcterms:created>
  <cp:lastPrinted>2020-12-13T13:15:00Z</cp:lastPrinted>
  <dcterms:modified xsi:type="dcterms:W3CDTF">2024-11-22T08:56:42Z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FBF0CBB0A1A5425CA8A7B9D9FA1F25E2_12</vt:lpwstr>
  </property>
</Properties>
</file>